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34" i="1"/>
  <c r="E32" i="1"/>
  <c r="E31" i="1"/>
  <c r="F31" i="1"/>
  <c r="F32" i="1" s="1"/>
  <c r="F26" i="1"/>
  <c r="F33" i="1" l="1"/>
  <c r="F14" i="1" l="1"/>
  <c r="D4" i="1"/>
  <c r="E19" i="1" l="1"/>
  <c r="D6" i="1" l="1"/>
  <c r="F6" i="1"/>
  <c r="F8" i="1" l="1"/>
</calcChain>
</file>

<file path=xl/sharedStrings.xml><?xml version="1.0" encoding="utf-8"?>
<sst xmlns="http://schemas.openxmlformats.org/spreadsheetml/2006/main" count="49" uniqueCount="46">
  <si>
    <t>кол-во месяцев</t>
  </si>
  <si>
    <t>Всего (руб)</t>
  </si>
  <si>
    <t>Сумма взносов (руб)</t>
  </si>
  <si>
    <t>Всего доходов</t>
  </si>
  <si>
    <t>Театры  АМТ</t>
  </si>
  <si>
    <t>Всего доходов по целевым взносам</t>
  </si>
  <si>
    <t>Всего доходов по проектам</t>
  </si>
  <si>
    <t>Расходы по целевым средствам</t>
  </si>
  <si>
    <t>1 мес /год</t>
  </si>
  <si>
    <t>Источник</t>
  </si>
  <si>
    <t>МК РФ</t>
  </si>
  <si>
    <t>Банковские расходы</t>
  </si>
  <si>
    <t xml:space="preserve">Исполнение  </t>
  </si>
  <si>
    <t>Кол-во театров</t>
  </si>
  <si>
    <t>кол-во чел</t>
  </si>
  <si>
    <t xml:space="preserve">«Фестиваль музыкальных театров России» «ВИДЕТЬ МУЗЫКУ» и  вручение всероссийской премии «Легенда» </t>
  </si>
  <si>
    <t>Фонд Президентских Грантов</t>
  </si>
  <si>
    <t>Расходы по проектам</t>
  </si>
  <si>
    <t>«Фестиваль музыкальных театров России» «ВИДЕТЬ МУЗЫКУ» и  вручение всероссийской премии «Легенда»  (МК РФ)</t>
  </si>
  <si>
    <t xml:space="preserve">Всего расходов </t>
  </si>
  <si>
    <t>Остаток на 1.01.2019</t>
  </si>
  <si>
    <t xml:space="preserve">Коли-чество театров </t>
  </si>
  <si>
    <t>Проекты АМТ 2019:</t>
  </si>
  <si>
    <t>"Международный фестиваль театров кукол им. С.В. Образцова"</t>
  </si>
  <si>
    <t>«Биеннале театрального искусства - 2019: Фестиваль-конкурс драматического искусства «Уроки режиссуры». Фестиваль музыкальных театров «Видеть музыку»»</t>
  </si>
  <si>
    <t>Иркутский областной музыкальный театр им. Н.М. Загурского</t>
  </si>
  <si>
    <t>«Биеннале театрального искусства - 2019: Фестиваль-конкурс драматического искусства «Уроки режиссуры». Фестиваль музыкальных театров" (Президентский грант)</t>
  </si>
  <si>
    <t>Финансовый отчет за  2019 год                                                                                                                   Поступления за  2019 год:</t>
  </si>
  <si>
    <t>Итого по членским взносам</t>
  </si>
  <si>
    <t>Взносы по задолженности театров АМТ</t>
  </si>
  <si>
    <t>Взносы за 2019 членов АМТ</t>
  </si>
  <si>
    <t xml:space="preserve">Взносы </t>
  </si>
  <si>
    <t xml:space="preserve"> Областной байкальский театральный форум «Региональный театр: проблемы, перспективы и точки роста» </t>
  </si>
  <si>
    <t>РАСХОДЫ  2019 года</t>
  </si>
  <si>
    <t>Исполнение 2019 (руб.)</t>
  </si>
  <si>
    <t>План 2019 Всего (руб)</t>
  </si>
  <si>
    <t xml:space="preserve">Командировочные расходы </t>
  </si>
  <si>
    <t>Пожертвование на проведение Фестиваля "Сибирский кот" (Северский музыкалный театр)</t>
  </si>
  <si>
    <t>Остаток целевых взносов на 1.01.2020</t>
  </si>
  <si>
    <t>Зарплата штатных сотрудников</t>
  </si>
  <si>
    <t xml:space="preserve">Бухгалтерские расходы </t>
  </si>
  <si>
    <t xml:space="preserve">Орграсходы </t>
  </si>
  <si>
    <t>Поддержка  сайта</t>
  </si>
  <si>
    <t>Расходы на творческие проекты (Фестиваль "Видеть музыку")</t>
  </si>
  <si>
    <t>Проведение Областного байкальского театрального форума «Региональный театр: проблемы, перспективы и точки роста».</t>
  </si>
  <si>
    <t>Остаток по проектам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</si>
</sst>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0" fontId="4" fillId="0" borderId="0" xfId="0" applyFont="1"/>
    <xf numFmtId="0" fontId="7" fillId="0" borderId="0" xfId="1" applyFont="1"/>
    <xf numFmtId="0" fontId="7" fillId="0" borderId="0" xfId="1" applyFont="1" applyAlignment="1">
      <alignment horizontal="right"/>
    </xf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0" fontId="8" fillId="0" borderId="0" xfId="0" applyFont="1"/>
    <xf numFmtId="0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3" fillId="0" borderId="1" xfId="0" applyFont="1" applyFill="1" applyBorder="1"/>
    <xf numFmtId="4" fontId="2" fillId="0" borderId="5" xfId="1" applyNumberFormat="1" applyFont="1" applyFill="1" applyBorder="1"/>
    <xf numFmtId="4" fontId="7" fillId="0" borderId="5" xfId="1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horizontal="right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4" fillId="0" borderId="1" xfId="0" applyFont="1" applyFill="1" applyBorder="1"/>
    <xf numFmtId="3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right" vertical="center" wrapText="1"/>
    </xf>
    <xf numFmtId="4" fontId="2" fillId="0" borderId="5" xfId="1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2" fillId="0" borderId="6" xfId="1" applyNumberFormat="1" applyFont="1" applyFill="1" applyBorder="1" applyAlignment="1">
      <alignment wrapText="1"/>
    </xf>
    <xf numFmtId="4" fontId="2" fillId="0" borderId="1" xfId="1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0" xfId="0" applyFont="1" applyFill="1" applyBorder="1"/>
    <xf numFmtId="3" fontId="2" fillId="0" borderId="3" xfId="0" applyNumberFormat="1" applyFont="1" applyFill="1" applyBorder="1" applyAlignment="1"/>
    <xf numFmtId="3" fontId="2" fillId="0" borderId="3" xfId="0" applyNumberFormat="1" applyFont="1" applyFill="1" applyBorder="1" applyAlignment="1">
      <alignment wrapText="1"/>
    </xf>
    <xf numFmtId="0" fontId="2" fillId="0" borderId="7" xfId="1" applyNumberFormat="1" applyFont="1" applyFill="1" applyBorder="1" applyAlignment="1">
      <alignment wrapText="1"/>
    </xf>
    <xf numFmtId="0" fontId="6" fillId="0" borderId="1" xfId="1" applyFont="1" applyFill="1" applyBorder="1"/>
    <xf numFmtId="0" fontId="10" fillId="0" borderId="1" xfId="0" applyFont="1" applyFill="1" applyBorder="1"/>
    <xf numFmtId="0" fontId="11" fillId="0" borderId="1" xfId="1" applyFont="1" applyFill="1" applyBorder="1"/>
    <xf numFmtId="3" fontId="1" fillId="0" borderId="1" xfId="0" applyNumberFormat="1" applyFont="1" applyFill="1" applyBorder="1"/>
    <xf numFmtId="4" fontId="1" fillId="0" borderId="5" xfId="1" applyNumberFormat="1" applyFont="1" applyFill="1" applyBorder="1"/>
    <xf numFmtId="2" fontId="1" fillId="0" borderId="2" xfId="0" applyNumberFormat="1" applyFont="1" applyFill="1" applyBorder="1" applyAlignment="1">
      <alignment wrapText="1"/>
    </xf>
    <xf numFmtId="4" fontId="1" fillId="0" borderId="3" xfId="0" applyNumberFormat="1" applyFont="1" applyFill="1" applyBorder="1"/>
    <xf numFmtId="0" fontId="1" fillId="0" borderId="8" xfId="0" applyFont="1" applyFill="1" applyBorder="1"/>
    <xf numFmtId="4" fontId="1" fillId="0" borderId="8" xfId="0" applyNumberFormat="1" applyFont="1" applyFill="1" applyBorder="1"/>
    <xf numFmtId="0" fontId="1" fillId="0" borderId="4" xfId="0" applyFont="1" applyFill="1" applyBorder="1"/>
    <xf numFmtId="4" fontId="1" fillId="0" borderId="4" xfId="0" applyNumberFormat="1" applyFont="1" applyFill="1" applyBorder="1"/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/>
    <xf numFmtId="0" fontId="2" fillId="0" borderId="2" xfId="0" applyNumberFormat="1" applyFont="1" applyFill="1" applyBorder="1" applyAlignment="1">
      <alignment wrapText="1"/>
    </xf>
    <xf numFmtId="0" fontId="0" fillId="0" borderId="3" xfId="0" applyFont="1" applyFill="1" applyBorder="1" applyAlignment="1"/>
    <xf numFmtId="0" fontId="1" fillId="0" borderId="9" xfId="0" applyNumberFormat="1" applyFont="1" applyFill="1" applyBorder="1" applyAlignment="1">
      <alignment wrapText="1"/>
    </xf>
    <xf numFmtId="0" fontId="9" fillId="0" borderId="9" xfId="0" applyFont="1" applyFill="1" applyBorder="1" applyAlignment="1"/>
    <xf numFmtId="0" fontId="1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wrapText="1"/>
    </xf>
    <xf numFmtId="0" fontId="0" fillId="0" borderId="8" xfId="0" applyFont="1" applyFill="1" applyBorder="1" applyAlignment="1"/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showWhiteSpace="0" topLeftCell="A15" zoomScaleNormal="100" zoomScaleSheetLayoutView="100" zoomScalePageLayoutView="75" workbookViewId="0">
      <selection activeCell="E34" sqref="E34"/>
    </sheetView>
  </sheetViews>
  <sheetFormatPr defaultColWidth="9.140625" defaultRowHeight="15.75" x14ac:dyDescent="0.25"/>
  <cols>
    <col min="1" max="1" width="33.140625" style="4" customWidth="1"/>
    <col min="2" max="2" width="12" style="4" customWidth="1"/>
    <col min="3" max="3" width="8.7109375" style="4" customWidth="1"/>
    <col min="4" max="4" width="14.5703125" style="4" customWidth="1"/>
    <col min="5" max="5" width="14.85546875" style="5" customWidth="1"/>
    <col min="6" max="6" width="17.5703125" style="6" customWidth="1"/>
    <col min="7" max="7" width="14.7109375" style="4" customWidth="1"/>
    <col min="8" max="16384" width="9.140625" style="4"/>
  </cols>
  <sheetData>
    <row r="1" spans="1:7" s="1" customFormat="1" ht="40.5" customHeight="1" x14ac:dyDescent="0.25">
      <c r="A1" s="62" t="s">
        <v>27</v>
      </c>
      <c r="B1" s="63"/>
      <c r="C1" s="63"/>
      <c r="D1" s="63"/>
      <c r="E1" s="53" t="s">
        <v>12</v>
      </c>
      <c r="F1" s="53"/>
    </row>
    <row r="2" spans="1:7" s="1" customFormat="1" ht="46.5" customHeight="1" x14ac:dyDescent="0.25">
      <c r="A2" s="28" t="s">
        <v>4</v>
      </c>
      <c r="B2" s="28" t="s">
        <v>2</v>
      </c>
      <c r="C2" s="29" t="s">
        <v>21</v>
      </c>
      <c r="D2" s="71" t="s">
        <v>1</v>
      </c>
      <c r="E2" s="30" t="s">
        <v>13</v>
      </c>
      <c r="F2" s="31" t="s">
        <v>1</v>
      </c>
    </row>
    <row r="3" spans="1:7" s="1" customFormat="1" ht="22.5" customHeight="1" x14ac:dyDescent="0.25">
      <c r="A3" s="70" t="s">
        <v>31</v>
      </c>
      <c r="B3" s="28"/>
      <c r="C3" s="29"/>
      <c r="D3" s="28"/>
      <c r="E3" s="72"/>
      <c r="F3" s="73"/>
    </row>
    <row r="4" spans="1:7" s="1" customFormat="1" x14ac:dyDescent="0.25">
      <c r="A4" s="10" t="s">
        <v>30</v>
      </c>
      <c r="B4" s="11">
        <v>50000</v>
      </c>
      <c r="C4" s="39">
        <v>43</v>
      </c>
      <c r="D4" s="12">
        <f>PRODUCT(B4,C4)</f>
        <v>2150000</v>
      </c>
      <c r="E4" s="39">
        <v>43</v>
      </c>
      <c r="F4" s="11">
        <v>2375000</v>
      </c>
      <c r="G4" s="3"/>
    </row>
    <row r="5" spans="1:7" s="1" customFormat="1" ht="31.5" x14ac:dyDescent="0.25">
      <c r="A5" s="10" t="s">
        <v>29</v>
      </c>
      <c r="B5" s="11"/>
      <c r="C5" s="40">
        <v>16</v>
      </c>
      <c r="D5" s="11">
        <v>1200000</v>
      </c>
      <c r="E5" s="39">
        <v>5</v>
      </c>
      <c r="F5" s="11">
        <v>250000</v>
      </c>
    </row>
    <row r="6" spans="1:7" s="1" customFormat="1" ht="31.5" x14ac:dyDescent="0.25">
      <c r="A6" s="10" t="s">
        <v>5</v>
      </c>
      <c r="B6" s="11"/>
      <c r="C6" s="11"/>
      <c r="D6" s="11">
        <f>SUM(D4:D5)</f>
        <v>3350000</v>
      </c>
      <c r="E6" s="11"/>
      <c r="F6" s="11">
        <f>SUM(F4:F5)</f>
        <v>2625000</v>
      </c>
    </row>
    <row r="7" spans="1:7" s="1" customFormat="1" ht="27" customHeight="1" x14ac:dyDescent="0.25">
      <c r="A7" s="19" t="s">
        <v>20</v>
      </c>
      <c r="B7" s="19"/>
      <c r="C7" s="19"/>
      <c r="D7" s="19"/>
      <c r="E7" s="42"/>
      <c r="F7" s="11">
        <v>848990.98</v>
      </c>
    </row>
    <row r="8" spans="1:7" s="1" customFormat="1" ht="15.75" customHeight="1" x14ac:dyDescent="0.25">
      <c r="A8" s="43" t="s">
        <v>28</v>
      </c>
      <c r="B8" s="43"/>
      <c r="C8" s="43"/>
      <c r="D8" s="43"/>
      <c r="E8" s="44"/>
      <c r="F8" s="14">
        <f>SUM(F6:F7)</f>
        <v>3473990.98</v>
      </c>
    </row>
    <row r="9" spans="1:7" s="1" customFormat="1" ht="28.5" customHeight="1" x14ac:dyDescent="0.25">
      <c r="A9" s="43" t="s">
        <v>22</v>
      </c>
      <c r="B9" s="43" t="s">
        <v>9</v>
      </c>
      <c r="C9" s="43"/>
      <c r="D9" s="37"/>
      <c r="E9" s="41"/>
      <c r="F9" s="41"/>
    </row>
    <row r="10" spans="1:7" s="1" customFormat="1" ht="81.75" customHeight="1" x14ac:dyDescent="0.25">
      <c r="A10" s="10" t="s">
        <v>15</v>
      </c>
      <c r="B10" s="54" t="s">
        <v>10</v>
      </c>
      <c r="C10" s="55"/>
      <c r="D10" s="11"/>
      <c r="E10" s="32"/>
      <c r="F10" s="11">
        <v>29000000</v>
      </c>
    </row>
    <row r="11" spans="1:7" s="1" customFormat="1" ht="99" customHeight="1" x14ac:dyDescent="0.25">
      <c r="A11" s="33" t="s">
        <v>24</v>
      </c>
      <c r="B11" s="64" t="s">
        <v>16</v>
      </c>
      <c r="C11" s="65"/>
      <c r="D11" s="34"/>
      <c r="E11" s="35"/>
      <c r="F11" s="34">
        <v>32108750</v>
      </c>
    </row>
    <row r="12" spans="1:7" s="1" customFormat="1" ht="51" customHeight="1" x14ac:dyDescent="0.25">
      <c r="A12" s="10" t="s">
        <v>23</v>
      </c>
      <c r="B12" s="54" t="s">
        <v>10</v>
      </c>
      <c r="C12" s="55"/>
      <c r="D12" s="11"/>
      <c r="E12" s="36"/>
      <c r="F12" s="34">
        <v>5500000</v>
      </c>
    </row>
    <row r="13" spans="1:7" s="1" customFormat="1" ht="71.25" customHeight="1" x14ac:dyDescent="0.25">
      <c r="A13" s="10" t="s">
        <v>32</v>
      </c>
      <c r="B13" s="56" t="s">
        <v>25</v>
      </c>
      <c r="C13" s="57"/>
      <c r="D13" s="11"/>
      <c r="E13" s="36"/>
      <c r="F13" s="11">
        <v>64300</v>
      </c>
    </row>
    <row r="14" spans="1:7" s="1" customFormat="1" ht="19.5" customHeight="1" x14ac:dyDescent="0.25">
      <c r="A14" s="15" t="s">
        <v>6</v>
      </c>
      <c r="B14" s="58"/>
      <c r="C14" s="59"/>
      <c r="D14" s="16"/>
      <c r="E14" s="16"/>
      <c r="F14" s="16">
        <f>SUM(F10:F13)</f>
        <v>66673050</v>
      </c>
    </row>
    <row r="15" spans="1:7" s="1" customFormat="1" ht="20.25" customHeight="1" x14ac:dyDescent="0.25">
      <c r="A15" s="13" t="s">
        <v>3</v>
      </c>
      <c r="B15" s="60"/>
      <c r="C15" s="61"/>
      <c r="D15" s="14"/>
      <c r="E15" s="14"/>
      <c r="F15" s="14">
        <f>SUM(F8,F14)</f>
        <v>70147040.980000004</v>
      </c>
    </row>
    <row r="16" spans="1:7" s="7" customFormat="1" ht="175.5" customHeight="1" x14ac:dyDescent="0.25">
      <c r="A16" s="38"/>
      <c r="B16" s="38"/>
      <c r="C16" s="38"/>
      <c r="D16" s="38"/>
      <c r="E16" s="38"/>
      <c r="F16" s="38"/>
    </row>
    <row r="17" spans="1:7" s="8" customFormat="1" ht="40.5" customHeight="1" x14ac:dyDescent="0.25">
      <c r="A17" s="66" t="s">
        <v>33</v>
      </c>
      <c r="B17" s="67" t="s">
        <v>8</v>
      </c>
      <c r="C17" s="68" t="s">
        <v>14</v>
      </c>
      <c r="D17" s="68" t="s">
        <v>0</v>
      </c>
      <c r="E17" s="69" t="s">
        <v>35</v>
      </c>
      <c r="F17" s="69" t="s">
        <v>34</v>
      </c>
    </row>
    <row r="18" spans="1:7" s="1" customFormat="1" ht="46.5" customHeight="1" x14ac:dyDescent="0.25">
      <c r="A18" s="17" t="s">
        <v>39</v>
      </c>
      <c r="B18" s="12">
        <v>112241.37</v>
      </c>
      <c r="C18" s="19">
        <v>3</v>
      </c>
      <c r="D18" s="18">
        <v>12</v>
      </c>
      <c r="E18" s="20">
        <v>1346896.44</v>
      </c>
      <c r="F18" s="20">
        <v>1431197.76</v>
      </c>
      <c r="G18" s="2"/>
    </row>
    <row r="19" spans="1:7" s="1" customFormat="1" ht="15.75" customHeight="1" x14ac:dyDescent="0.25">
      <c r="A19" s="17" t="s">
        <v>11</v>
      </c>
      <c r="B19" s="18">
        <v>3000</v>
      </c>
      <c r="C19" s="19"/>
      <c r="D19" s="18">
        <v>12</v>
      </c>
      <c r="E19" s="20">
        <f>PRODUCT(B19,D19)</f>
        <v>36000</v>
      </c>
      <c r="F19" s="21">
        <v>43493.72</v>
      </c>
    </row>
    <row r="20" spans="1:7" s="1" customFormat="1" ht="19.5" customHeight="1" x14ac:dyDescent="0.25">
      <c r="A20" s="10" t="s">
        <v>40</v>
      </c>
      <c r="B20" s="22"/>
      <c r="C20" s="18"/>
      <c r="D20" s="12"/>
      <c r="E20" s="20">
        <v>35000</v>
      </c>
      <c r="F20" s="21">
        <v>49860</v>
      </c>
    </row>
    <row r="21" spans="1:7" s="1" customFormat="1" ht="17.25" customHeight="1" x14ac:dyDescent="0.25">
      <c r="A21" s="17" t="s">
        <v>36</v>
      </c>
      <c r="B21" s="18"/>
      <c r="C21" s="18"/>
      <c r="D21" s="12"/>
      <c r="E21" s="20">
        <v>100000</v>
      </c>
      <c r="F21" s="21">
        <v>168577.5</v>
      </c>
      <c r="G21" s="3"/>
    </row>
    <row r="22" spans="1:7" s="1" customFormat="1" ht="15.75" customHeight="1" x14ac:dyDescent="0.25">
      <c r="A22" s="17" t="s">
        <v>41</v>
      </c>
      <c r="B22" s="18"/>
      <c r="C22" s="18"/>
      <c r="D22" s="12"/>
      <c r="E22" s="20">
        <v>25000</v>
      </c>
      <c r="F22" s="23">
        <v>83345.279999999999</v>
      </c>
      <c r="G22" s="4"/>
    </row>
    <row r="23" spans="1:7" s="1" customFormat="1" ht="17.25" customHeight="1" x14ac:dyDescent="0.25">
      <c r="A23" s="17" t="s">
        <v>42</v>
      </c>
      <c r="B23" s="18"/>
      <c r="C23" s="18"/>
      <c r="D23" s="12"/>
      <c r="E23" s="20">
        <v>200000</v>
      </c>
      <c r="F23" s="21">
        <v>4525</v>
      </c>
      <c r="G23" s="4"/>
    </row>
    <row r="24" spans="1:7" s="1" customFormat="1" ht="33" customHeight="1" x14ac:dyDescent="0.25">
      <c r="A24" s="10" t="s">
        <v>43</v>
      </c>
      <c r="B24" s="22"/>
      <c r="C24" s="18"/>
      <c r="D24" s="12"/>
      <c r="E24" s="20">
        <v>1000000</v>
      </c>
      <c r="F24" s="20">
        <v>1153670.98</v>
      </c>
      <c r="G24" s="4"/>
    </row>
    <row r="25" spans="1:7" s="1" customFormat="1" ht="45.75" customHeight="1" x14ac:dyDescent="0.25">
      <c r="A25" s="17" t="s">
        <v>37</v>
      </c>
      <c r="B25" s="18"/>
      <c r="C25" s="18"/>
      <c r="D25" s="12"/>
      <c r="E25" s="20"/>
      <c r="F25" s="21">
        <v>100000</v>
      </c>
      <c r="G25" s="4"/>
    </row>
    <row r="26" spans="1:7" s="1" customFormat="1" ht="18.75" customHeight="1" x14ac:dyDescent="0.25">
      <c r="A26" s="24" t="s">
        <v>7</v>
      </c>
      <c r="B26" s="27"/>
      <c r="C26" s="45"/>
      <c r="D26" s="25"/>
      <c r="E26" s="46">
        <v>2775000</v>
      </c>
      <c r="F26" s="46">
        <f>SUM(F18:F25)</f>
        <v>3034670.24</v>
      </c>
      <c r="G26" s="4"/>
    </row>
    <row r="27" spans="1:7" s="1" customFormat="1" ht="77.25" customHeight="1" x14ac:dyDescent="0.25">
      <c r="A27" s="17" t="s">
        <v>44</v>
      </c>
      <c r="B27" s="18"/>
      <c r="C27" s="18"/>
      <c r="D27" s="12"/>
      <c r="E27" s="20">
        <v>64300</v>
      </c>
      <c r="F27" s="21">
        <v>58436.77</v>
      </c>
      <c r="G27" s="4"/>
    </row>
    <row r="28" spans="1:7" ht="79.5" customHeight="1" x14ac:dyDescent="0.25">
      <c r="A28" s="10" t="s">
        <v>18</v>
      </c>
      <c r="B28" s="26"/>
      <c r="C28" s="26"/>
      <c r="D28" s="26"/>
      <c r="E28" s="36">
        <v>29000000</v>
      </c>
      <c r="F28" s="36">
        <v>29000000</v>
      </c>
    </row>
    <row r="29" spans="1:7" ht="94.5" x14ac:dyDescent="0.25">
      <c r="A29" s="22" t="s">
        <v>26</v>
      </c>
      <c r="B29" s="26"/>
      <c r="C29" s="26"/>
      <c r="D29" s="26"/>
      <c r="E29" s="36">
        <v>32108750</v>
      </c>
      <c r="F29" s="36">
        <v>29825250.829999998</v>
      </c>
    </row>
    <row r="30" spans="1:7" ht="48.75" customHeight="1" x14ac:dyDescent="0.25">
      <c r="A30" s="10" t="s">
        <v>23</v>
      </c>
      <c r="B30" s="26"/>
      <c r="C30" s="26"/>
      <c r="D30" s="26"/>
      <c r="E30" s="36">
        <v>5500000</v>
      </c>
      <c r="F30" s="36">
        <v>5500000</v>
      </c>
    </row>
    <row r="31" spans="1:7" s="1" customFormat="1" ht="16.5" customHeight="1" x14ac:dyDescent="0.25">
      <c r="A31" s="24" t="s">
        <v>17</v>
      </c>
      <c r="B31" s="24"/>
      <c r="C31" s="24"/>
      <c r="D31" s="24"/>
      <c r="E31" s="25">
        <f>SUM(E27:E30)</f>
        <v>66673050</v>
      </c>
      <c r="F31" s="25">
        <f>SUM(F27:F30)</f>
        <v>64383687.599999994</v>
      </c>
    </row>
    <row r="32" spans="1:7" x14ac:dyDescent="0.25">
      <c r="A32" s="49" t="s">
        <v>19</v>
      </c>
      <c r="B32" s="49"/>
      <c r="C32" s="49"/>
      <c r="D32" s="49"/>
      <c r="E32" s="50">
        <f>SUM(E26,E31)</f>
        <v>69448050</v>
      </c>
      <c r="F32" s="50">
        <f>SUM(F26,F31)</f>
        <v>67418357.839999989</v>
      </c>
    </row>
    <row r="33" spans="1:6" ht="17.25" customHeight="1" x14ac:dyDescent="0.25">
      <c r="A33" s="47" t="s">
        <v>45</v>
      </c>
      <c r="B33" s="51"/>
      <c r="C33" s="51"/>
      <c r="D33" s="51"/>
      <c r="E33" s="51"/>
      <c r="F33" s="48">
        <f>SUM(F14,-F31)</f>
        <v>2289362.400000006</v>
      </c>
    </row>
    <row r="34" spans="1:6" ht="31.5" x14ac:dyDescent="0.25">
      <c r="A34" s="47" t="s">
        <v>38</v>
      </c>
      <c r="B34" s="51"/>
      <c r="C34" s="51"/>
      <c r="D34" s="51"/>
      <c r="E34" s="52"/>
      <c r="F34" s="48">
        <f>SUM(F8,-F26)</f>
        <v>439320.73999999976</v>
      </c>
    </row>
    <row r="35" spans="1:6" x14ac:dyDescent="0.25">
      <c r="E35" s="4"/>
      <c r="F35" s="4"/>
    </row>
    <row r="39" spans="1:6" x14ac:dyDescent="0.25">
      <c r="A39" s="9"/>
    </row>
    <row r="41" spans="1:6" x14ac:dyDescent="0.25">
      <c r="A41" s="9"/>
    </row>
  </sheetData>
  <mergeCells count="8">
    <mergeCell ref="E1:F1"/>
    <mergeCell ref="B12:C12"/>
    <mergeCell ref="B13:C13"/>
    <mergeCell ref="B14:C14"/>
    <mergeCell ref="B15:C15"/>
    <mergeCell ref="A1:D1"/>
    <mergeCell ref="B10:C10"/>
    <mergeCell ref="B11:C11"/>
  </mergeCells>
  <pageMargins left="0.23622047244094491" right="3.937007874015748E-2" top="0.55118110236220474" bottom="0.5511811023622047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2019-04-12T13:56:39Z</cp:lastPrinted>
  <dcterms:created xsi:type="dcterms:W3CDTF">2016-01-31T11:48:10Z</dcterms:created>
  <dcterms:modified xsi:type="dcterms:W3CDTF">2020-05-14T19:09:59Z</dcterms:modified>
</cp:coreProperties>
</file>